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1310" activeTab="0"/>
  </bookViews>
  <sheets>
    <sheet name="Kosztorys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<sst xmlns="http://schemas.openxmlformats.org/spreadsheetml/2006/main" count="82" uniqueCount="47">
  <si>
    <t>Lp.</t>
  </si>
  <si>
    <t>Podstawa</t>
  </si>
  <si>
    <t>Opis</t>
  </si>
  <si>
    <t>Jedn. Przedm.</t>
  </si>
  <si>
    <t>Ilość</t>
  </si>
  <si>
    <t>NNRNKB 202 0190a-04</t>
  </si>
  <si>
    <r>
      <t>m</t>
    </r>
    <r>
      <rPr>
        <sz val="11"/>
        <color indexed="8"/>
        <rFont val="Calibri"/>
        <family val="2"/>
      </rPr>
      <t>²</t>
    </r>
  </si>
  <si>
    <t>Otwory na drzwi, drzwi balkonowe i wrota w ścianach murowanych
grubości do 1 cegły z cegień pojedynczych, bloczków i pustaków</t>
  </si>
  <si>
    <t>szt.</t>
  </si>
  <si>
    <t>Otwory w ścianach murowanych - ułożenie nadproży prefabrykowanych
strunobetonowych o szer.12cm i wysokości 10cm</t>
  </si>
  <si>
    <t>m²</t>
  </si>
  <si>
    <t>KNR 2-02 0126-02</t>
  </si>
  <si>
    <t>KNR 2-02 0126-05</t>
  </si>
  <si>
    <t>NNRNKB 202 1134-01</t>
  </si>
  <si>
    <t>NNRNKB 202 1134-02</t>
  </si>
  <si>
    <t>KNR 0-12 0829-04</t>
  </si>
  <si>
    <t>Licowanie ścian płytkami o wymiarach 30 x 30 cm - na klej</t>
  </si>
  <si>
    <t>KNR 2-02 1015-01</t>
  </si>
  <si>
    <t>Ościeżnice regulowane Portasystem w okleinie CPL 0. 2mm szer.120-140mm</t>
  </si>
  <si>
    <t>m</t>
  </si>
  <si>
    <t>KNR 2-02 1017-02</t>
  </si>
  <si>
    <t>KNR 13-23 0603-07</t>
  </si>
  <si>
    <t>Skrzydła drzwiowe płytowe wewnętrzne jednodzielne pełne o powierzchni ponad 1,6 m2 fabrycznie wykończone Porta
CPL 0.2mm</t>
  </si>
  <si>
    <t>Montaż klamki typ WC z szyldami</t>
  </si>
  <si>
    <t>Wartość kosztorysowa robót bez podatku VAT</t>
  </si>
  <si>
    <t>Ogółem wartość kosztorysowa robót</t>
  </si>
  <si>
    <t xml:space="preserve">Podatek VAT </t>
  </si>
  <si>
    <t>Wartość, zł.</t>
  </si>
  <si>
    <t>Cena jedn., 
zł.</t>
  </si>
  <si>
    <t>Gruntowanie preparatami "ATLAS UNI GRUNT" - powierzchnie poziome</t>
  </si>
  <si>
    <t>Gruntowanie preparatami "ATLAS UNI GRUNT" - powierzchnie pionowe</t>
  </si>
  <si>
    <t>Oferta wykonawcy</t>
  </si>
  <si>
    <t>kpl.</t>
  </si>
  <si>
    <t>Montaż na budowie</t>
  </si>
  <si>
    <t>Transport</t>
  </si>
  <si>
    <r>
      <rPr>
        <b/>
        <sz val="11"/>
        <color indexed="8"/>
        <rFont val="Calibri"/>
        <family val="2"/>
      </rPr>
      <t>Ścianki działowe o grubości 12 cm z płytek z betonu komórkowego</t>
    </r>
    <r>
      <rPr>
        <sz val="11"/>
        <color theme="1"/>
        <rFont val="Calibri"/>
        <family val="2"/>
      </rPr>
      <t xml:space="preserve">
o długości 59 cm na zaprawie klejowej</t>
    </r>
  </si>
  <si>
    <r>
      <rPr>
        <b/>
        <sz val="11"/>
        <color indexed="8"/>
        <rFont val="Calibri"/>
        <family val="2"/>
      </rPr>
      <t>Kompletny system kabin sanitarnych z płyty wiórowej gr. 25 mm</t>
    </r>
    <r>
      <rPr>
        <sz val="11"/>
        <color theme="1"/>
        <rFont val="Calibri"/>
        <family val="2"/>
      </rPr>
      <t>:
- szary (zbliżony do RAL 7047), biały (zbliżony do RAL 9016),
beżowy (zbliżony do RAL 1015),
- okucia ze stali nierdzewnej,
- profil aluminiowy,
- trzy zawiasy na drzwi ze stali nierdzewnej, jeden z funkcją zamykacza,
- nóżki ze stali nierdzewnej wys. 150 mm, regulowana,
- wykonanie pod wymiar.</t>
    </r>
  </si>
  <si>
    <r>
      <rPr>
        <b/>
        <sz val="11"/>
        <color indexed="8"/>
        <rFont val="Calibri"/>
        <family val="2"/>
      </rPr>
      <t>Kompletny system kabin sanitarnych z płyty HPL gr 12 mm</t>
    </r>
    <r>
      <rPr>
        <sz val="11"/>
        <color theme="1"/>
        <rFont val="Calibri"/>
        <family val="2"/>
      </rPr>
      <t>:
- szary (zbliżony do RAL 7047), biały (zbliżony do RAL 9016),
beżowy (zbliżony do RAL 1015),
- okucia ze stali nierdzewnej,
- profil aluminiowy,
- trzy zawiasy na drzwi ze stali nierdzewnej, jeden z funkcją zamykacza,
- nóżki ze stali nierdzewnej wys. 150 mm, regulowana,
- wykonanie pod wymiar.</t>
    </r>
  </si>
  <si>
    <t>1.</t>
  </si>
  <si>
    <t>2.</t>
  </si>
  <si>
    <t>3.</t>
  </si>
  <si>
    <t>Koszt, 
zł. netto</t>
  </si>
  <si>
    <t>Budowa trzech kabin sanitarnych w systemie tradycyjnym murowanym.</t>
  </si>
  <si>
    <t>Budowa trzech kabin sanitarnych w systemie z laminowanych płyt wiórowych LPW.</t>
  </si>
  <si>
    <t>Budowa trzech kabin sanitarnych w systemie z laminowanych płyt HPL.</t>
  </si>
  <si>
    <t>www.poradnikprojektanta.pl</t>
  </si>
  <si>
    <t>www.kabinysanitarne.pl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</si>
</sst>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\ &quot;zł&quot;_-;_-@_-"/>
    <numFmt numFmtId="165" formatCode="_-* #,##0.00\ &quot;zł&quot;_-;\-* #,##0.00\ &quot;zł&quot;_-;_-* &quot;-&quot;?\ &quot;zł&quot;_-;_-@_-"/>
    <numFmt numFmtId="166" formatCode="_-* #,##0\ &quot;zł&quot;_-;\-* #,##0\ &quot;zł&quot;_-;_-* &quot;-&quot;?\ &quot;zł&quot;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u val="single"/>
      <sz val="11"/>
      <color indexed="12"/>
      <name val="Calibri"/>
      <family val="2"/>
    </font>
    <font>
      <b/>
      <u val="single"/>
      <sz val="20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u val="single"/>
      <sz val="2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2" fontId="0" fillId="0" borderId="0" xfId="0" applyNumberForma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2" fontId="43" fillId="0" borderId="0" xfId="0" applyNumberFormat="1" applyFont="1" applyAlignment="1">
      <alignment horizontal="left" vertical="center"/>
    </xf>
    <xf numFmtId="0" fontId="42" fillId="33" borderId="1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left" vertical="center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166" fontId="46" fillId="0" borderId="10" xfId="0" applyNumberFormat="1" applyFont="1" applyBorder="1" applyAlignment="1">
      <alignment horizontal="left" vertical="center"/>
    </xf>
    <xf numFmtId="0" fontId="47" fillId="0" borderId="0" xfId="44" applyFont="1" applyAlignment="1">
      <alignment horizontal="lef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0</xdr:row>
      <xdr:rowOff>161925</xdr:rowOff>
    </xdr:from>
    <xdr:to>
      <xdr:col>14</xdr:col>
      <xdr:colOff>428625</xdr:colOff>
      <xdr:row>1</xdr:row>
      <xdr:rowOff>514350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61925"/>
          <a:ext cx="2847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542925</xdr:colOff>
      <xdr:row>3</xdr:row>
      <xdr:rowOff>457200</xdr:rowOff>
    </xdr:from>
    <xdr:to>
      <xdr:col>13</xdr:col>
      <xdr:colOff>447675</xdr:colOff>
      <xdr:row>5</xdr:row>
      <xdr:rowOff>38100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29925" y="2057400"/>
          <a:ext cx="1733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adnikprojektanta.pl/" TargetMode="External" /><Relationship Id="rId2" Type="http://schemas.openxmlformats.org/officeDocument/2006/relationships/hyperlink" Target="http://www.kabinysanitarne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B1">
      <selection activeCell="O10" sqref="O10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67.140625" style="1" customWidth="1"/>
    <col min="4" max="4" width="9.140625" style="1" customWidth="1"/>
    <col min="5" max="5" width="7.57421875" style="1" customWidth="1"/>
    <col min="6" max="6" width="9.140625" style="1" customWidth="1"/>
    <col min="7" max="7" width="10.57421875" style="1" bestFit="1" customWidth="1"/>
    <col min="8" max="16384" width="9.140625" style="1" customWidth="1"/>
  </cols>
  <sheetData>
    <row r="1" spans="1:7" s="2" customFormat="1" ht="51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28</v>
      </c>
      <c r="G1" s="11" t="s">
        <v>27</v>
      </c>
    </row>
    <row r="2" spans="1:7" ht="44.25" customHeight="1">
      <c r="A2" s="6">
        <v>1</v>
      </c>
      <c r="B2" s="5" t="s">
        <v>5</v>
      </c>
      <c r="C2" s="5" t="s">
        <v>35</v>
      </c>
      <c r="D2" s="6" t="s">
        <v>6</v>
      </c>
      <c r="E2" s="7">
        <v>7.9</v>
      </c>
      <c r="F2" s="7">
        <v>45</v>
      </c>
      <c r="G2" s="7">
        <f aca="true" t="shared" si="0" ref="G2:G10">E2*F2</f>
        <v>355.5</v>
      </c>
    </row>
    <row r="3" spans="1:11" ht="30">
      <c r="A3" s="6">
        <v>2</v>
      </c>
      <c r="B3" s="5" t="s">
        <v>11</v>
      </c>
      <c r="C3" s="5" t="s">
        <v>7</v>
      </c>
      <c r="D3" s="6" t="s">
        <v>8</v>
      </c>
      <c r="E3" s="6">
        <v>3</v>
      </c>
      <c r="F3" s="6">
        <v>58</v>
      </c>
      <c r="G3" s="7">
        <f t="shared" si="0"/>
        <v>174</v>
      </c>
      <c r="K3" s="17" t="s">
        <v>45</v>
      </c>
    </row>
    <row r="4" spans="1:7" ht="45">
      <c r="A4" s="6">
        <v>3</v>
      </c>
      <c r="B4" s="5" t="s">
        <v>12</v>
      </c>
      <c r="C4" s="5" t="s">
        <v>9</v>
      </c>
      <c r="D4" s="6" t="s">
        <v>19</v>
      </c>
      <c r="E4" s="6">
        <v>3.6</v>
      </c>
      <c r="F4" s="6">
        <v>39</v>
      </c>
      <c r="G4" s="7">
        <f t="shared" si="0"/>
        <v>140.4</v>
      </c>
    </row>
    <row r="5" spans="1:7" ht="30">
      <c r="A5" s="6">
        <v>4</v>
      </c>
      <c r="B5" s="5" t="s">
        <v>13</v>
      </c>
      <c r="C5" s="5" t="s">
        <v>29</v>
      </c>
      <c r="D5" s="6" t="s">
        <v>10</v>
      </c>
      <c r="E5" s="6">
        <v>4.9</v>
      </c>
      <c r="F5" s="6">
        <v>2.8</v>
      </c>
      <c r="G5" s="7">
        <f t="shared" si="0"/>
        <v>13.72</v>
      </c>
    </row>
    <row r="6" spans="1:7" ht="30">
      <c r="A6" s="6">
        <v>5</v>
      </c>
      <c r="B6" s="6" t="s">
        <v>14</v>
      </c>
      <c r="C6" s="5" t="s">
        <v>30</v>
      </c>
      <c r="D6" s="6" t="s">
        <v>10</v>
      </c>
      <c r="E6" s="6">
        <v>15.4</v>
      </c>
      <c r="F6" s="6">
        <v>3.4</v>
      </c>
      <c r="G6" s="7">
        <f t="shared" si="0"/>
        <v>52.36</v>
      </c>
    </row>
    <row r="7" spans="1:11" ht="19.5" customHeight="1">
      <c r="A7" s="6">
        <v>6</v>
      </c>
      <c r="B7" s="6" t="s">
        <v>15</v>
      </c>
      <c r="C7" s="6" t="s">
        <v>16</v>
      </c>
      <c r="D7" s="6" t="s">
        <v>10</v>
      </c>
      <c r="E7" s="6">
        <v>15.5</v>
      </c>
      <c r="F7" s="6">
        <v>95</v>
      </c>
      <c r="G7" s="7">
        <f t="shared" si="0"/>
        <v>1472.5</v>
      </c>
      <c r="K7" s="17" t="s">
        <v>46</v>
      </c>
    </row>
    <row r="8" spans="1:7" ht="19.5" customHeight="1">
      <c r="A8" s="6">
        <v>7</v>
      </c>
      <c r="B8" s="6" t="s">
        <v>17</v>
      </c>
      <c r="C8" s="6" t="s">
        <v>18</v>
      </c>
      <c r="D8" s="6" t="s">
        <v>19</v>
      </c>
      <c r="E8" s="6">
        <v>15</v>
      </c>
      <c r="F8" s="6">
        <v>78</v>
      </c>
      <c r="G8" s="7">
        <f t="shared" si="0"/>
        <v>1170</v>
      </c>
    </row>
    <row r="9" spans="1:7" ht="45">
      <c r="A9" s="6">
        <v>8</v>
      </c>
      <c r="B9" s="6" t="s">
        <v>20</v>
      </c>
      <c r="C9" s="5" t="s">
        <v>22</v>
      </c>
      <c r="D9" s="6" t="s">
        <v>10</v>
      </c>
      <c r="E9" s="6">
        <v>4.92</v>
      </c>
      <c r="F9" s="6">
        <v>210</v>
      </c>
      <c r="G9" s="7">
        <f t="shared" si="0"/>
        <v>1033.2</v>
      </c>
    </row>
    <row r="10" spans="1:7" ht="15">
      <c r="A10" s="6">
        <v>9</v>
      </c>
      <c r="B10" s="6" t="s">
        <v>21</v>
      </c>
      <c r="C10" s="6" t="s">
        <v>23</v>
      </c>
      <c r="D10" s="6" t="s">
        <v>8</v>
      </c>
      <c r="E10" s="6">
        <v>3</v>
      </c>
      <c r="F10" s="6">
        <v>66</v>
      </c>
      <c r="G10" s="7">
        <f t="shared" si="0"/>
        <v>198</v>
      </c>
    </row>
    <row r="11" ht="15">
      <c r="G11" s="3"/>
    </row>
    <row r="12" spans="4:7" ht="18.75">
      <c r="D12" s="4"/>
      <c r="E12" s="8" t="s">
        <v>24</v>
      </c>
      <c r="F12" s="9"/>
      <c r="G12" s="10">
        <f>SUM(G2:G11)</f>
        <v>4609.68</v>
      </c>
    </row>
    <row r="13" spans="4:7" ht="18.75">
      <c r="D13" s="4"/>
      <c r="E13" s="8" t="s">
        <v>26</v>
      </c>
      <c r="F13" s="9"/>
      <c r="G13" s="10">
        <f>G14-G12</f>
        <v>1060.2263999999996</v>
      </c>
    </row>
    <row r="14" spans="4:7" ht="18.75">
      <c r="D14" s="4"/>
      <c r="E14" s="8" t="s">
        <v>25</v>
      </c>
      <c r="F14" s="9"/>
      <c r="G14" s="10">
        <f>G12*1.23</f>
        <v>5669.9064</v>
      </c>
    </row>
    <row r="15" spans="4:7" ht="18.75">
      <c r="D15" s="4"/>
      <c r="E15" s="8"/>
      <c r="F15" s="9"/>
      <c r="G15" s="10"/>
    </row>
    <row r="16" spans="4:7" ht="18.75">
      <c r="D16" s="4"/>
      <c r="E16" s="8"/>
      <c r="F16" s="9"/>
      <c r="G16" s="10"/>
    </row>
    <row r="17" spans="1:7" s="2" customFormat="1" ht="51.75" customHeight="1">
      <c r="A17" s="11" t="s">
        <v>0</v>
      </c>
      <c r="B17" s="11" t="s">
        <v>1</v>
      </c>
      <c r="C17" s="11" t="s">
        <v>2</v>
      </c>
      <c r="D17" s="11" t="s">
        <v>3</v>
      </c>
      <c r="E17" s="11" t="s">
        <v>4</v>
      </c>
      <c r="F17" s="11" t="s">
        <v>28</v>
      </c>
      <c r="G17" s="11" t="s">
        <v>27</v>
      </c>
    </row>
    <row r="18" spans="1:7" ht="132.75" customHeight="1">
      <c r="A18" s="6">
        <v>1</v>
      </c>
      <c r="B18" s="5" t="s">
        <v>31</v>
      </c>
      <c r="C18" s="5" t="s">
        <v>36</v>
      </c>
      <c r="D18" s="6" t="s">
        <v>32</v>
      </c>
      <c r="E18" s="7">
        <v>3</v>
      </c>
      <c r="F18" s="7">
        <f>2952/3</f>
        <v>984</v>
      </c>
      <c r="G18" s="7">
        <f>E18*F18</f>
        <v>2952</v>
      </c>
    </row>
    <row r="19" spans="1:7" ht="30">
      <c r="A19" s="6">
        <v>2</v>
      </c>
      <c r="B19" s="5" t="s">
        <v>33</v>
      </c>
      <c r="C19" s="5"/>
      <c r="D19" s="6" t="s">
        <v>32</v>
      </c>
      <c r="E19" s="6">
        <v>1</v>
      </c>
      <c r="F19" s="6">
        <v>423</v>
      </c>
      <c r="G19" s="7">
        <f>E19*F19</f>
        <v>423</v>
      </c>
    </row>
    <row r="20" spans="1:7" ht="15">
      <c r="A20" s="6">
        <v>3</v>
      </c>
      <c r="B20" s="5" t="s">
        <v>34</v>
      </c>
      <c r="C20" s="5"/>
      <c r="D20" s="6" t="s">
        <v>32</v>
      </c>
      <c r="E20" s="6">
        <v>1</v>
      </c>
      <c r="F20" s="6">
        <v>50</v>
      </c>
      <c r="G20" s="7">
        <f>E20*F20</f>
        <v>50</v>
      </c>
    </row>
    <row r="21" ht="15">
      <c r="G21" s="3"/>
    </row>
    <row r="22" spans="4:7" ht="18.75">
      <c r="D22" s="4"/>
      <c r="E22" s="8" t="s">
        <v>24</v>
      </c>
      <c r="F22" s="9"/>
      <c r="G22" s="10">
        <f>SUM(G18:G21)</f>
        <v>3425</v>
      </c>
    </row>
    <row r="23" spans="4:7" ht="18.75">
      <c r="D23" s="4"/>
      <c r="E23" s="8" t="s">
        <v>26</v>
      </c>
      <c r="F23" s="9"/>
      <c r="G23" s="10">
        <f>G24-G22</f>
        <v>787.75</v>
      </c>
    </row>
    <row r="24" spans="4:7" ht="18.75">
      <c r="D24" s="4"/>
      <c r="E24" s="8" t="s">
        <v>25</v>
      </c>
      <c r="F24" s="9"/>
      <c r="G24" s="10">
        <f>G22*1.23</f>
        <v>4212.75</v>
      </c>
    </row>
    <row r="27" spans="1:7" s="2" customFormat="1" ht="51.75" customHeight="1">
      <c r="A27" s="11" t="s">
        <v>0</v>
      </c>
      <c r="B27" s="11" t="s">
        <v>1</v>
      </c>
      <c r="C27" s="11" t="s">
        <v>2</v>
      </c>
      <c r="D27" s="11" t="s">
        <v>3</v>
      </c>
      <c r="E27" s="11" t="s">
        <v>4</v>
      </c>
      <c r="F27" s="11" t="s">
        <v>28</v>
      </c>
      <c r="G27" s="11" t="s">
        <v>27</v>
      </c>
    </row>
    <row r="28" spans="1:7" ht="132.75" customHeight="1">
      <c r="A28" s="6">
        <v>1</v>
      </c>
      <c r="B28" s="5" t="s">
        <v>31</v>
      </c>
      <c r="C28" s="5" t="s">
        <v>37</v>
      </c>
      <c r="D28" s="6" t="s">
        <v>32</v>
      </c>
      <c r="E28" s="7">
        <v>3</v>
      </c>
      <c r="F28" s="7">
        <f>5038/3</f>
        <v>1679.3333333333333</v>
      </c>
      <c r="G28" s="7">
        <f>E28*F28</f>
        <v>5038</v>
      </c>
    </row>
    <row r="29" spans="1:7" ht="30">
      <c r="A29" s="6">
        <v>2</v>
      </c>
      <c r="B29" s="5" t="s">
        <v>33</v>
      </c>
      <c r="C29" s="5"/>
      <c r="D29" s="6" t="s">
        <v>32</v>
      </c>
      <c r="E29" s="6">
        <v>1</v>
      </c>
      <c r="F29" s="6">
        <v>423</v>
      </c>
      <c r="G29" s="7">
        <f>E29*F29</f>
        <v>423</v>
      </c>
    </row>
    <row r="30" spans="1:7" ht="15">
      <c r="A30" s="6">
        <v>3</v>
      </c>
      <c r="B30" s="5" t="s">
        <v>34</v>
      </c>
      <c r="C30" s="5"/>
      <c r="D30" s="6" t="s">
        <v>32</v>
      </c>
      <c r="E30" s="6">
        <v>1</v>
      </c>
      <c r="F30" s="6">
        <v>50</v>
      </c>
      <c r="G30" s="7">
        <f>E30*F30</f>
        <v>50</v>
      </c>
    </row>
    <row r="31" ht="15">
      <c r="G31" s="3"/>
    </row>
    <row r="32" spans="4:7" ht="18.75">
      <c r="D32" s="4"/>
      <c r="E32" s="8" t="s">
        <v>24</v>
      </c>
      <c r="F32" s="9"/>
      <c r="G32" s="10">
        <f>SUM(G28:G31)</f>
        <v>5511</v>
      </c>
    </row>
    <row r="33" spans="4:7" ht="18.75">
      <c r="D33" s="4"/>
      <c r="E33" s="8" t="s">
        <v>26</v>
      </c>
      <c r="F33" s="9"/>
      <c r="G33" s="10">
        <f>G34-G32</f>
        <v>1267.5299999999997</v>
      </c>
    </row>
    <row r="34" spans="4:7" ht="18.75">
      <c r="D34" s="4"/>
      <c r="E34" s="8" t="s">
        <v>25</v>
      </c>
      <c r="F34" s="9"/>
      <c r="G34" s="10">
        <f>G32*1.23</f>
        <v>6778.53</v>
      </c>
    </row>
  </sheetData>
  <sheetProtection/>
  <hyperlinks>
    <hyperlink ref="K3" r:id="rId1" display="www.poradnikprojektanta.pl"/>
    <hyperlink ref="K7" r:id="rId2" display="www.kabinysanitarne.pl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D6"/>
  <sheetViews>
    <sheetView zoomScale="115" zoomScaleNormal="115" zoomScalePageLayoutView="0" workbookViewId="0" topLeftCell="A1">
      <selection activeCell="F17" sqref="F17"/>
    </sheetView>
  </sheetViews>
  <sheetFormatPr defaultColWidth="9.140625" defaultRowHeight="15"/>
  <cols>
    <col min="2" max="2" width="5.7109375" style="0" customWidth="1"/>
    <col min="3" max="3" width="84.421875" style="0" customWidth="1"/>
    <col min="4" max="4" width="12.421875" style="0" customWidth="1"/>
  </cols>
  <sheetData>
    <row r="2" spans="2:4" ht="38.25" customHeight="1">
      <c r="B2" s="13" t="s">
        <v>0</v>
      </c>
      <c r="C2" s="13" t="s">
        <v>1</v>
      </c>
      <c r="D2" s="13" t="s">
        <v>41</v>
      </c>
    </row>
    <row r="3" spans="2:4" ht="42.75" customHeight="1">
      <c r="B3" s="14" t="s">
        <v>38</v>
      </c>
      <c r="C3" s="15" t="s">
        <v>42</v>
      </c>
      <c r="D3" s="16">
        <f>Kosztorys!G12</f>
        <v>4609.68</v>
      </c>
    </row>
    <row r="4" spans="2:4" ht="42.75" customHeight="1">
      <c r="B4" s="14" t="s">
        <v>39</v>
      </c>
      <c r="C4" s="15" t="s">
        <v>43</v>
      </c>
      <c r="D4" s="16">
        <f>Kosztorys!G22</f>
        <v>3425</v>
      </c>
    </row>
    <row r="5" spans="2:4" ht="42.75" customHeight="1">
      <c r="B5" s="14" t="s">
        <v>40</v>
      </c>
      <c r="C5" s="15" t="s">
        <v>44</v>
      </c>
      <c r="D5" s="16">
        <f>Kosztorys!G32</f>
        <v>5511</v>
      </c>
    </row>
    <row r="6" spans="2:4" ht="15">
      <c r="B6" s="1"/>
      <c r="C6" s="1"/>
      <c r="D6" s="12"/>
    </row>
  </sheetData>
  <sheetProtection/>
  <printOptions/>
  <pageMargins left="0.7" right="0.7" top="0.75" bottom="0.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2016-03-29T14:14:29Z</cp:lastPrinted>
  <dcterms:created xsi:type="dcterms:W3CDTF">2016-01-17T12:50:14Z</dcterms:created>
  <dcterms:modified xsi:type="dcterms:W3CDTF">2016-03-29T19:50:43Z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